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x</author>
  </authors>
  <commentList>
    <comment ref="E17" authorId="0">
      <text>
        <r>
          <rPr>
            <sz val="8"/>
            <rFont val="Tahoma"/>
            <family val="0"/>
          </rPr>
          <t xml:space="preserve">Se debe proponer un valor para el tirante, hasta que se cumpla funcion objetivo.
</t>
        </r>
      </text>
    </comment>
  </commentList>
</comments>
</file>

<file path=xl/sharedStrings.xml><?xml version="1.0" encoding="utf-8"?>
<sst xmlns="http://schemas.openxmlformats.org/spreadsheetml/2006/main" count="47" uniqueCount="42">
  <si>
    <t>HIDRAULICA DE CANALES</t>
  </si>
  <si>
    <t>UNIVERSIDAD AUTONOMA DE SINALOA</t>
  </si>
  <si>
    <t>FACULTAD DE AGRONOMIA</t>
  </si>
  <si>
    <t>HIDRAULICA GENERAL</t>
  </si>
  <si>
    <t>Caudal (Q):</t>
  </si>
  <si>
    <t>Ancho de plantilla (b):</t>
  </si>
  <si>
    <t>Talud horizontal (z):</t>
  </si>
  <si>
    <t>Pendiente del fondo del canal (s):</t>
  </si>
  <si>
    <t>Coeficiente de rugosidad (n):</t>
  </si>
  <si>
    <t>DATOS DE ENTRADA:</t>
  </si>
  <si>
    <t>CALCULOS INTERMEDIOS</t>
  </si>
  <si>
    <t>FLUJO UNIFORME</t>
  </si>
  <si>
    <t>Seleccione la SECCION del canal</t>
  </si>
  <si>
    <t>1.- TRAPECIAL</t>
  </si>
  <si>
    <t>2.- RECTANGULAR</t>
  </si>
  <si>
    <t>3.- TRIANGULAR</t>
  </si>
  <si>
    <t>SECCION DE CANAL</t>
  </si>
  <si>
    <t>TIRANTE NORMAL (yn) :</t>
  </si>
  <si>
    <t>Area hidraulica (Ah):</t>
  </si>
  <si>
    <t>m2</t>
  </si>
  <si>
    <t xml:space="preserve">m </t>
  </si>
  <si>
    <t>m</t>
  </si>
  <si>
    <t>Perímetro mojado (Pm):</t>
  </si>
  <si>
    <t>Radio hidráulico (Rh):</t>
  </si>
  <si>
    <t>Ancho del espejo del agua (T):</t>
  </si>
  <si>
    <t>Ah</t>
  </si>
  <si>
    <t>Pm</t>
  </si>
  <si>
    <t>T</t>
  </si>
  <si>
    <t>Rh</t>
  </si>
  <si>
    <t>m3/s</t>
  </si>
  <si>
    <t>m/m</t>
  </si>
  <si>
    <t>adim</t>
  </si>
  <si>
    <t>FUNCION OBJETIVO   =</t>
  </si>
  <si>
    <t>La función objetivo debe ser igual a cero.</t>
  </si>
  <si>
    <t>Velocidad normal del flujo:</t>
  </si>
  <si>
    <t>Número de Froude:</t>
  </si>
  <si>
    <t>REGIMEN DE FLUJO:</t>
  </si>
  <si>
    <t>m/s</t>
  </si>
  <si>
    <t>Profunidad hidráulica (D):</t>
  </si>
  <si>
    <t>CALCULOS FINALES</t>
  </si>
  <si>
    <r>
      <t>Lo que equivale a que (Qn/s</t>
    </r>
    <r>
      <rPr>
        <b/>
        <vertAlign val="superscript"/>
        <sz val="10"/>
        <rFont val="Arial"/>
        <family val="2"/>
      </rPr>
      <t>1/2</t>
    </r>
    <r>
      <rPr>
        <b/>
        <sz val="10"/>
        <rFont val="Arial"/>
        <family val="2"/>
      </rPr>
      <t>) = (AR</t>
    </r>
    <r>
      <rPr>
        <b/>
        <vertAlign val="superscript"/>
        <sz val="10"/>
        <rFont val="Arial"/>
        <family val="2"/>
      </rPr>
      <t>2/3</t>
    </r>
    <r>
      <rPr>
        <b/>
        <sz val="10"/>
        <rFont val="Arial"/>
        <family val="2"/>
      </rPr>
      <t>)</t>
    </r>
  </si>
  <si>
    <t>CALCULO DE CARACTERISTICAS HIDRAULICAS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</si>
</sst>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"/>
    <numFmt numFmtId="169" formatCode="0.000"/>
    <numFmt numFmtId="170" formatCode="0.0"/>
  </numFmts>
  <fonts count="48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b/>
      <sz val="10"/>
      <color indexed="13"/>
      <name val="Arial"/>
      <family val="2"/>
    </font>
    <font>
      <b/>
      <sz val="10"/>
      <color indexed="62"/>
      <name val="Arial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8" fillId="33" borderId="0" xfId="0" applyFont="1" applyFill="1" applyBorder="1" applyAlignment="1">
      <alignment/>
    </xf>
    <xf numFmtId="169" fontId="8" fillId="35" borderId="18" xfId="0" applyNumberFormat="1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11" fillId="36" borderId="18" xfId="0" applyFont="1" applyFill="1" applyBorder="1" applyAlignment="1">
      <alignment/>
    </xf>
    <xf numFmtId="0" fontId="6" fillId="37" borderId="0" xfId="0" applyFont="1" applyFill="1" applyBorder="1" applyAlignment="1" applyProtection="1">
      <alignment/>
      <protection locked="0"/>
    </xf>
    <xf numFmtId="0" fontId="10" fillId="37" borderId="18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7" fillId="36" borderId="19" xfId="0" applyFont="1" applyFill="1" applyBorder="1" applyAlignment="1">
      <alignment horizontal="center"/>
    </xf>
    <xf numFmtId="0" fontId="7" fillId="36" borderId="2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="90" zoomScaleNormal="90" zoomScalePageLayoutView="0" workbookViewId="0" topLeftCell="A1">
      <pane xSplit="13" ySplit="35" topLeftCell="N36" activePane="bottomRight" state="frozen"/>
      <selection pane="topLeft" activeCell="A1" sqref="A1"/>
      <selection pane="topRight" activeCell="N1" sqref="N1"/>
      <selection pane="bottomLeft" activeCell="A36" sqref="A36"/>
      <selection pane="bottomRight" activeCell="J19" sqref="J19"/>
    </sheetView>
  </sheetViews>
  <sheetFormatPr defaultColWidth="11.421875" defaultRowHeight="12.75"/>
  <cols>
    <col min="1" max="1" width="1.421875" style="0" customWidth="1"/>
    <col min="2" max="2" width="5.28125" style="0" customWidth="1"/>
    <col min="3" max="3" width="15.28125" style="0" customWidth="1"/>
    <col min="4" max="4" width="13.7109375" style="0" customWidth="1"/>
    <col min="9" max="9" width="14.8515625" style="0" customWidth="1"/>
    <col min="11" max="11" width="4.7109375" style="0" customWidth="1"/>
    <col min="13" max="13" width="15.57421875" style="0" customWidth="1"/>
    <col min="14" max="14" width="2.57421875" style="0" customWidth="1"/>
  </cols>
  <sheetData>
    <row r="1" spans="1:19" ht="6" customHeight="1" thickTop="1">
      <c r="A1" s="8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2"/>
      <c r="S1" s="12"/>
    </row>
    <row r="2" spans="1:19" ht="15.75">
      <c r="A2" s="9"/>
      <c r="B2" s="3"/>
      <c r="C2" s="28" t="s">
        <v>1</v>
      </c>
      <c r="D2" s="28"/>
      <c r="E2" s="28"/>
      <c r="F2" s="28"/>
      <c r="G2" s="28"/>
      <c r="H2" s="28"/>
      <c r="I2" s="28"/>
      <c r="J2" s="28"/>
      <c r="K2" s="28"/>
      <c r="L2" s="3"/>
      <c r="M2" s="4"/>
      <c r="N2" s="3"/>
      <c r="S2" s="12"/>
    </row>
    <row r="3" spans="1:19" ht="15.75">
      <c r="A3" s="9"/>
      <c r="B3" s="3"/>
      <c r="C3" s="28" t="s">
        <v>2</v>
      </c>
      <c r="D3" s="28"/>
      <c r="E3" s="28"/>
      <c r="F3" s="28"/>
      <c r="G3" s="28"/>
      <c r="H3" s="28"/>
      <c r="I3" s="28"/>
      <c r="J3" s="28"/>
      <c r="K3" s="28"/>
      <c r="L3" s="3"/>
      <c r="M3" s="4"/>
      <c r="N3" s="3"/>
      <c r="S3" s="12"/>
    </row>
    <row r="4" spans="1:19" ht="15.75">
      <c r="A4" s="9"/>
      <c r="B4" s="3"/>
      <c r="C4" s="28" t="s">
        <v>3</v>
      </c>
      <c r="D4" s="28"/>
      <c r="E4" s="28"/>
      <c r="F4" s="28"/>
      <c r="G4" s="28"/>
      <c r="H4" s="28"/>
      <c r="I4" s="28"/>
      <c r="J4" s="28"/>
      <c r="K4" s="28"/>
      <c r="L4" s="3"/>
      <c r="M4" s="4"/>
      <c r="N4" s="3"/>
      <c r="S4" s="12"/>
    </row>
    <row r="5" spans="1:19" ht="15">
      <c r="A5" s="9"/>
      <c r="B5" s="3"/>
      <c r="C5" s="18"/>
      <c r="D5" s="18"/>
      <c r="E5" s="18"/>
      <c r="F5" s="18"/>
      <c r="G5" s="18"/>
      <c r="H5" s="18"/>
      <c r="I5" s="18"/>
      <c r="J5" s="18"/>
      <c r="K5" s="18"/>
      <c r="L5" s="3"/>
      <c r="M5" s="4"/>
      <c r="N5" s="3"/>
      <c r="S5" s="12"/>
    </row>
    <row r="6" spans="1:19" ht="15.75">
      <c r="A6" s="9"/>
      <c r="B6" s="3"/>
      <c r="C6" s="28" t="s">
        <v>0</v>
      </c>
      <c r="D6" s="28"/>
      <c r="E6" s="28"/>
      <c r="F6" s="28"/>
      <c r="G6" s="28"/>
      <c r="H6" s="28"/>
      <c r="I6" s="28"/>
      <c r="J6" s="28"/>
      <c r="K6" s="28"/>
      <c r="L6" s="3"/>
      <c r="M6" s="4"/>
      <c r="N6" s="3"/>
      <c r="S6" s="12"/>
    </row>
    <row r="7" spans="1:19" ht="7.5" customHeight="1">
      <c r="A7" s="9"/>
      <c r="B7" s="3"/>
      <c r="C7" s="15"/>
      <c r="D7" s="15"/>
      <c r="E7" s="15"/>
      <c r="F7" s="15"/>
      <c r="G7" s="15"/>
      <c r="H7" s="15"/>
      <c r="I7" s="15"/>
      <c r="J7" s="15"/>
      <c r="K7" s="15"/>
      <c r="L7" s="3"/>
      <c r="M7" s="4"/>
      <c r="N7" s="3"/>
      <c r="S7" s="12"/>
    </row>
    <row r="8" spans="1:19" ht="15.75">
      <c r="A8" s="9"/>
      <c r="B8" s="3"/>
      <c r="C8" s="28" t="s">
        <v>41</v>
      </c>
      <c r="D8" s="28"/>
      <c r="E8" s="28"/>
      <c r="F8" s="28"/>
      <c r="G8" s="28"/>
      <c r="H8" s="28"/>
      <c r="I8" s="28"/>
      <c r="J8" s="28"/>
      <c r="K8" s="28"/>
      <c r="L8" s="3"/>
      <c r="M8" s="4"/>
      <c r="N8" s="3"/>
      <c r="S8" s="12"/>
    </row>
    <row r="9" spans="1:19" ht="15.75">
      <c r="A9" s="9"/>
      <c r="B9" s="3"/>
      <c r="C9" s="28"/>
      <c r="D9" s="28"/>
      <c r="E9" s="28"/>
      <c r="F9" s="28"/>
      <c r="G9" s="28"/>
      <c r="H9" s="28"/>
      <c r="I9" s="28"/>
      <c r="J9" s="28"/>
      <c r="K9" s="28"/>
      <c r="L9" s="3"/>
      <c r="M9" s="4"/>
      <c r="N9" s="3"/>
      <c r="S9" s="12"/>
    </row>
    <row r="10" spans="1:19" ht="18">
      <c r="A10" s="9"/>
      <c r="B10" s="3"/>
      <c r="C10" s="15"/>
      <c r="D10" s="15"/>
      <c r="E10" s="15"/>
      <c r="F10" s="15"/>
      <c r="G10" s="15"/>
      <c r="H10" s="15"/>
      <c r="I10" s="15"/>
      <c r="J10" s="15"/>
      <c r="K10" s="15"/>
      <c r="L10" s="3"/>
      <c r="M10" s="4"/>
      <c r="N10" s="3"/>
      <c r="S10" s="12"/>
    </row>
    <row r="11" spans="1:19" ht="15.75">
      <c r="A11" s="9"/>
      <c r="B11" s="3"/>
      <c r="C11" s="27" t="s">
        <v>11</v>
      </c>
      <c r="D11" s="3"/>
      <c r="E11" s="3"/>
      <c r="F11" s="3"/>
      <c r="G11" s="3"/>
      <c r="H11" s="3" t="s">
        <v>16</v>
      </c>
      <c r="I11" s="3"/>
      <c r="J11" s="3"/>
      <c r="K11" s="3"/>
      <c r="L11" s="3"/>
      <c r="M11" s="4"/>
      <c r="N11" s="3"/>
      <c r="S11" s="12"/>
    </row>
    <row r="12" spans="1:19" ht="12.75">
      <c r="A12" s="9"/>
      <c r="B12" s="3"/>
      <c r="C12" s="3"/>
      <c r="D12" s="3"/>
      <c r="E12" s="3"/>
      <c r="F12" s="3"/>
      <c r="G12" s="3"/>
      <c r="H12" s="3" t="s">
        <v>13</v>
      </c>
      <c r="I12" s="3"/>
      <c r="J12" s="3"/>
      <c r="K12" s="3"/>
      <c r="L12" s="3"/>
      <c r="M12" s="4"/>
      <c r="N12" s="3"/>
      <c r="S12" s="12"/>
    </row>
    <row r="13" spans="1:19" ht="12.75">
      <c r="A13" s="9"/>
      <c r="B13" s="3"/>
      <c r="C13" s="3" t="s">
        <v>9</v>
      </c>
      <c r="D13" s="3"/>
      <c r="E13" s="3"/>
      <c r="F13" s="3"/>
      <c r="G13" s="3"/>
      <c r="H13" s="3" t="s">
        <v>14</v>
      </c>
      <c r="I13" s="3"/>
      <c r="J13" s="3"/>
      <c r="K13" s="3"/>
      <c r="L13" s="3"/>
      <c r="M13" s="4"/>
      <c r="N13" s="3"/>
      <c r="S13" s="12"/>
    </row>
    <row r="14" spans="1:19" ht="12.75">
      <c r="A14" s="9"/>
      <c r="B14" s="3"/>
      <c r="C14" s="3"/>
      <c r="D14" s="3"/>
      <c r="E14" s="3"/>
      <c r="F14" s="3"/>
      <c r="G14" s="3"/>
      <c r="H14" s="3" t="s">
        <v>15</v>
      </c>
      <c r="I14" s="3"/>
      <c r="J14" s="3"/>
      <c r="K14" s="3"/>
      <c r="L14" s="3"/>
      <c r="M14" s="4"/>
      <c r="N14" s="3"/>
      <c r="S14" s="12"/>
    </row>
    <row r="15" spans="1:19" ht="12.75">
      <c r="A15" s="9"/>
      <c r="B15" s="3"/>
      <c r="C15" s="3" t="s">
        <v>12</v>
      </c>
      <c r="D15" s="3"/>
      <c r="E15" s="25">
        <v>1</v>
      </c>
      <c r="F15" s="21" t="str">
        <f>IF(E15=1,"TRAPECIAL",IF(E15=2,"RECTANGULAR",IF(E15=3,"TRIANGULAR","NUMERO NO VALIDO")))</f>
        <v>TRAPECIAL</v>
      </c>
      <c r="G15" s="1"/>
      <c r="H15" s="3"/>
      <c r="I15" s="3"/>
      <c r="J15" s="3"/>
      <c r="K15" s="3"/>
      <c r="L15" s="3"/>
      <c r="M15" s="4"/>
      <c r="N15" s="3"/>
      <c r="S15" s="12"/>
    </row>
    <row r="16" spans="1:19" ht="12.75">
      <c r="A16" s="9"/>
      <c r="B16" s="3"/>
      <c r="C16" s="3"/>
      <c r="D16" s="3"/>
      <c r="E16" s="1"/>
      <c r="F16" s="3"/>
      <c r="G16" s="1"/>
      <c r="H16" s="3"/>
      <c r="I16" s="3"/>
      <c r="J16" s="3"/>
      <c r="K16" s="3"/>
      <c r="L16" s="3"/>
      <c r="M16" s="4"/>
      <c r="N16" s="3"/>
      <c r="S16" s="12"/>
    </row>
    <row r="17" spans="1:19" ht="12.75">
      <c r="A17" s="9"/>
      <c r="B17" s="3"/>
      <c r="C17" s="3" t="s">
        <v>17</v>
      </c>
      <c r="D17" s="3"/>
      <c r="E17" s="25">
        <v>0.6055</v>
      </c>
      <c r="F17" s="3"/>
      <c r="G17" s="1"/>
      <c r="H17" s="16" t="s">
        <v>10</v>
      </c>
      <c r="I17" s="3"/>
      <c r="J17" s="3"/>
      <c r="K17" s="3"/>
      <c r="L17" s="3"/>
      <c r="M17" s="4"/>
      <c r="N17" s="3"/>
      <c r="S17" s="12"/>
    </row>
    <row r="18" spans="1:19" ht="12.75">
      <c r="A18" s="9"/>
      <c r="B18" s="3"/>
      <c r="C18" s="3"/>
      <c r="D18" s="3"/>
      <c r="E18" s="3"/>
      <c r="F18" s="3"/>
      <c r="G18" s="1"/>
      <c r="H18" s="3"/>
      <c r="I18" s="3"/>
      <c r="J18" s="3"/>
      <c r="K18" s="3"/>
      <c r="L18" s="3"/>
      <c r="M18" s="4"/>
      <c r="N18" s="3"/>
      <c r="S18" s="12"/>
    </row>
    <row r="19" spans="1:19" ht="12" customHeight="1">
      <c r="A19" s="9"/>
      <c r="B19" s="3"/>
      <c r="C19" s="3" t="s">
        <v>4</v>
      </c>
      <c r="D19" s="3"/>
      <c r="E19" s="26">
        <v>0.3</v>
      </c>
      <c r="F19" s="3" t="s">
        <v>29</v>
      </c>
      <c r="G19" s="1"/>
      <c r="H19" s="3" t="s">
        <v>18</v>
      </c>
      <c r="I19" s="3"/>
      <c r="J19" s="23">
        <f>IF(AND(E15&lt;&gt;0,E15&lt;4),IF(E15=1,H40,IF(E15=2,H41,IF(E15=3,H42,0))),"ERROR")</f>
        <v>0.792</v>
      </c>
      <c r="K19" s="3" t="s">
        <v>19</v>
      </c>
      <c r="L19" s="1"/>
      <c r="M19" s="4"/>
      <c r="N19" s="3"/>
      <c r="S19" s="12"/>
    </row>
    <row r="20" spans="1:19" ht="12" customHeight="1">
      <c r="A20" s="9"/>
      <c r="B20" s="3"/>
      <c r="C20" s="17" t="s">
        <v>5</v>
      </c>
      <c r="D20" s="3"/>
      <c r="E20" s="26">
        <v>0.4</v>
      </c>
      <c r="F20" s="3" t="s">
        <v>20</v>
      </c>
      <c r="G20" s="1"/>
      <c r="H20" s="3" t="s">
        <v>22</v>
      </c>
      <c r="I20" s="3"/>
      <c r="J20" s="23">
        <f>IF(AND(E15&lt;&gt;0,E15&lt;4),IF(E15=1,I40,IF(E15=2,I41,IF(E15=3,I42,0))),"ERROR")</f>
        <v>2.583</v>
      </c>
      <c r="K20" s="3" t="s">
        <v>20</v>
      </c>
      <c r="L20" s="1"/>
      <c r="M20" s="4"/>
      <c r="N20" s="3"/>
      <c r="S20" s="12"/>
    </row>
    <row r="21" spans="1:19" ht="12" customHeight="1">
      <c r="A21" s="9"/>
      <c r="B21" s="3"/>
      <c r="C21" s="3" t="s">
        <v>6</v>
      </c>
      <c r="D21" s="3"/>
      <c r="E21" s="26">
        <v>1.5</v>
      </c>
      <c r="F21" s="3" t="s">
        <v>31</v>
      </c>
      <c r="G21" s="1"/>
      <c r="H21" s="1" t="s">
        <v>23</v>
      </c>
      <c r="I21" s="3"/>
      <c r="J21" s="23">
        <f>IF(AND(E15&lt;&gt;0,E15&lt;4),IF(E15=1,K40,IF(E15=2,K41,IF(E15=3,K42,0))),"ERROR")</f>
        <v>0.307</v>
      </c>
      <c r="K21" s="3" t="s">
        <v>21</v>
      </c>
      <c r="L21" s="1"/>
      <c r="M21" s="4"/>
      <c r="N21" s="3"/>
      <c r="S21" s="12"/>
    </row>
    <row r="22" spans="1:19" ht="12" customHeight="1">
      <c r="A22" s="9"/>
      <c r="B22" s="3"/>
      <c r="C22" s="3" t="s">
        <v>7</v>
      </c>
      <c r="D22" s="3"/>
      <c r="E22" s="26">
        <v>0.0001</v>
      </c>
      <c r="F22" s="3" t="s">
        <v>30</v>
      </c>
      <c r="G22" s="1"/>
      <c r="H22" s="3" t="s">
        <v>24</v>
      </c>
      <c r="I22" s="3"/>
      <c r="J22" s="23"/>
      <c r="K22" s="3" t="s">
        <v>21</v>
      </c>
      <c r="L22" s="1"/>
      <c r="M22" s="4"/>
      <c r="N22" s="3"/>
      <c r="S22" s="12"/>
    </row>
    <row r="23" spans="1:19" ht="12" customHeight="1">
      <c r="A23" s="9"/>
      <c r="B23" s="3"/>
      <c r="C23" s="3" t="s">
        <v>8</v>
      </c>
      <c r="D23" s="3"/>
      <c r="E23" s="26">
        <v>0.012</v>
      </c>
      <c r="F23" s="3" t="s">
        <v>31</v>
      </c>
      <c r="G23" s="1"/>
      <c r="H23" s="1" t="s">
        <v>38</v>
      </c>
      <c r="I23" s="1"/>
      <c r="J23" s="23"/>
      <c r="K23" s="1" t="s">
        <v>21</v>
      </c>
      <c r="L23" s="1"/>
      <c r="M23" s="4"/>
      <c r="N23" s="3"/>
      <c r="S23" s="12"/>
    </row>
    <row r="24" spans="1:19" ht="12" customHeight="1">
      <c r="A24" s="9"/>
      <c r="B24" s="3"/>
      <c r="C24" s="3"/>
      <c r="D24" s="3"/>
      <c r="E24" s="3"/>
      <c r="F24" s="3"/>
      <c r="G24" s="3"/>
      <c r="H24" s="1"/>
      <c r="I24" s="2"/>
      <c r="J24" s="1"/>
      <c r="K24" s="1"/>
      <c r="L24" s="1"/>
      <c r="M24" s="4"/>
      <c r="N24" s="3"/>
      <c r="S24" s="12"/>
    </row>
    <row r="25" spans="1:19" ht="12" customHeight="1">
      <c r="A25" s="9"/>
      <c r="B25" s="3"/>
      <c r="C25" s="1"/>
      <c r="D25" s="1"/>
      <c r="E25" s="1"/>
      <c r="F25" s="1"/>
      <c r="G25" s="1"/>
      <c r="H25" s="3"/>
      <c r="I25" s="16" t="s">
        <v>39</v>
      </c>
      <c r="J25" s="3"/>
      <c r="K25" s="3"/>
      <c r="L25" s="3"/>
      <c r="M25" s="4"/>
      <c r="N25" s="3"/>
      <c r="S25" s="12"/>
    </row>
    <row r="26" spans="1:19" ht="12" customHeight="1">
      <c r="A26" s="9"/>
      <c r="B26" s="3"/>
      <c r="C26" s="1" t="s">
        <v>32</v>
      </c>
      <c r="D26" s="3"/>
      <c r="E26" s="22">
        <f>IF(AND(E15&lt;&gt;0,E15&lt;4),ROUND((E23*E19/E22^0.5)-(J19*J21^(2/3)),3),"ERROR")</f>
        <v>0</v>
      </c>
      <c r="F26" s="1"/>
      <c r="G26" s="1"/>
      <c r="H26" s="3"/>
      <c r="I26" s="1"/>
      <c r="J26" s="1"/>
      <c r="K26" s="1"/>
      <c r="L26" s="1"/>
      <c r="M26" s="4"/>
      <c r="N26" s="3"/>
      <c r="S26" s="12"/>
    </row>
    <row r="27" spans="1:19" ht="12" customHeight="1">
      <c r="A27" s="9"/>
      <c r="B27" s="3"/>
      <c r="C27" s="1"/>
      <c r="D27" s="3"/>
      <c r="E27" s="1"/>
      <c r="F27" s="1"/>
      <c r="G27" s="1"/>
      <c r="H27" s="3"/>
      <c r="I27" s="3" t="s">
        <v>34</v>
      </c>
      <c r="J27" s="3"/>
      <c r="K27" s="24">
        <f>ROUND((E19/J19),1)</f>
        <v>0.4</v>
      </c>
      <c r="L27" s="3" t="s">
        <v>37</v>
      </c>
      <c r="M27" s="4"/>
      <c r="N27" s="3"/>
      <c r="S27" s="12"/>
    </row>
    <row r="28" spans="1:19" ht="12.75">
      <c r="A28" s="9"/>
      <c r="B28" s="3"/>
      <c r="C28" s="1"/>
      <c r="D28" s="1"/>
      <c r="E28" s="2" t="s">
        <v>33</v>
      </c>
      <c r="F28" s="1"/>
      <c r="G28" s="1"/>
      <c r="H28" s="3"/>
      <c r="I28" s="3" t="s">
        <v>35</v>
      </c>
      <c r="J28" s="3"/>
      <c r="K28" s="24"/>
      <c r="L28" s="3"/>
      <c r="M28" s="4"/>
      <c r="N28" s="3"/>
      <c r="S28" s="12"/>
    </row>
    <row r="29" spans="1:19" ht="14.25">
      <c r="A29" s="9"/>
      <c r="B29" s="3"/>
      <c r="C29" s="1"/>
      <c r="D29" s="1"/>
      <c r="E29" s="2" t="s">
        <v>40</v>
      </c>
      <c r="F29" s="1"/>
      <c r="G29" s="1"/>
      <c r="H29" s="3"/>
      <c r="I29" s="3"/>
      <c r="J29" s="3"/>
      <c r="K29" s="3"/>
      <c r="L29" s="3"/>
      <c r="M29" s="4"/>
      <c r="N29" s="3"/>
      <c r="S29" s="12"/>
    </row>
    <row r="30" spans="1:19" ht="12.75">
      <c r="A30" s="9"/>
      <c r="B30" s="3"/>
      <c r="C30" s="1"/>
      <c r="D30" s="1"/>
      <c r="E30" s="1"/>
      <c r="F30" s="1"/>
      <c r="G30" s="1"/>
      <c r="H30" s="3"/>
      <c r="I30" s="3" t="s">
        <v>36</v>
      </c>
      <c r="J30" s="3"/>
      <c r="K30" s="29" t="s">
        <v>11</v>
      </c>
      <c r="L30" s="30"/>
      <c r="M30" s="4"/>
      <c r="N30" s="3"/>
      <c r="S30" s="12"/>
    </row>
    <row r="31" spans="1:19" ht="12.75">
      <c r="A31" s="9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4"/>
      <c r="N31" s="3"/>
      <c r="S31" s="12"/>
    </row>
    <row r="32" spans="1:19" ht="12.75">
      <c r="A32" s="9"/>
      <c r="B32" s="3"/>
      <c r="C32" s="1"/>
      <c r="D32" s="1"/>
      <c r="E32" s="3"/>
      <c r="F32" s="3"/>
      <c r="G32" s="3"/>
      <c r="H32" s="3"/>
      <c r="I32" s="3"/>
      <c r="J32" s="3"/>
      <c r="K32" s="3"/>
      <c r="L32" s="3"/>
      <c r="M32" s="4"/>
      <c r="N32" s="3"/>
      <c r="S32" s="12"/>
    </row>
    <row r="33" spans="1:14" ht="15.75" customHeight="1">
      <c r="A33" s="9"/>
      <c r="B33" s="3"/>
      <c r="C33" s="1"/>
      <c r="D33" s="1"/>
      <c r="E33" s="3"/>
      <c r="F33" s="3"/>
      <c r="G33" s="3"/>
      <c r="H33" s="3"/>
      <c r="I33" s="3"/>
      <c r="J33" s="3"/>
      <c r="K33" s="3"/>
      <c r="L33" s="3"/>
      <c r="M33" s="4"/>
      <c r="N33" s="3"/>
    </row>
    <row r="34" spans="1:14" ht="12.75">
      <c r="A34" s="9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4"/>
      <c r="N34" s="3"/>
    </row>
    <row r="35" spans="1:14" ht="24" customHeight="1" thickBot="1">
      <c r="A35" s="9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7"/>
      <c r="N35" s="3"/>
    </row>
    <row r="36" spans="1:14" ht="13.5" thickTop="1">
      <c r="A36" s="9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4"/>
      <c r="N36" s="12"/>
    </row>
    <row r="37" spans="1:14" ht="13.5" thickBo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7"/>
      <c r="N37" s="12"/>
    </row>
    <row r="38" ht="13.5" thickTop="1"/>
    <row r="39" spans="8:11" ht="12.75" hidden="1">
      <c r="H39" t="s">
        <v>25</v>
      </c>
      <c r="I39" t="s">
        <v>26</v>
      </c>
      <c r="J39" t="s">
        <v>27</v>
      </c>
      <c r="K39" t="s">
        <v>28</v>
      </c>
    </row>
    <row r="40" spans="7:11" ht="12.75" hidden="1">
      <c r="G40">
        <v>1</v>
      </c>
      <c r="H40" s="20">
        <f>ROUND((E20+E21*E17)*E17,3)</f>
        <v>0.792</v>
      </c>
      <c r="I40" s="20">
        <f>ROUND(E20+2*E17*SQRT(1+E21^2),3)</f>
        <v>2.583</v>
      </c>
      <c r="J40">
        <f>ROUND(E20+2*E21*E17,3)</f>
        <v>2.217</v>
      </c>
      <c r="K40">
        <f>ROUND(H40/I40,3)</f>
        <v>0.307</v>
      </c>
    </row>
    <row r="41" spans="7:11" ht="12.75" hidden="1">
      <c r="G41">
        <v>2</v>
      </c>
      <c r="H41" s="20">
        <f>ROUND(E20*E17,3)</f>
        <v>0.242</v>
      </c>
      <c r="I41" s="20">
        <f>ROUND(E20+2*E17,3)</f>
        <v>1.611</v>
      </c>
      <c r="J41">
        <f>ROUND(E20,3)</f>
        <v>0.4</v>
      </c>
      <c r="K41">
        <f>ROUND(H41/I41,3)</f>
        <v>0.15</v>
      </c>
    </row>
    <row r="42" spans="7:11" ht="12.75" hidden="1">
      <c r="G42">
        <v>3</v>
      </c>
      <c r="H42" s="20">
        <f>ROUND(E21*E17^2,3)</f>
        <v>0.55</v>
      </c>
      <c r="I42" s="20">
        <f>ROUND(2*E17*SQRT(1+E21^2),3)</f>
        <v>2.183</v>
      </c>
      <c r="J42">
        <f>ROUND(2*E21*E17,3)</f>
        <v>1.817</v>
      </c>
      <c r="K42">
        <f>ROUND(H42/I42,3)</f>
        <v>0.252</v>
      </c>
    </row>
    <row r="43" spans="8:9" ht="12.75" hidden="1">
      <c r="H43" s="20"/>
      <c r="I43" s="20"/>
    </row>
    <row r="44" ht="12.75" hidden="1"/>
    <row r="45" ht="12.75">
      <c r="J45" s="19"/>
    </row>
  </sheetData>
  <sheetProtection password="C741" sheet="1"/>
  <mergeCells count="7">
    <mergeCell ref="C8:K8"/>
    <mergeCell ref="C9:K9"/>
    <mergeCell ref="K30:L30"/>
    <mergeCell ref="C2:K2"/>
    <mergeCell ref="C3:K3"/>
    <mergeCell ref="C4:K4"/>
    <mergeCell ref="C6:K6"/>
  </mergeCells>
  <printOptions/>
  <pageMargins left="0.75" right="0.75" top="1" bottom="1" header="0" footer="0"/>
  <pageSetup orientation="portrait" r:id="rId5"/>
  <legacyDrawing r:id="rId4"/>
  <oleObjects>
    <oleObject progId="MSPhotoEd.3" shapeId="18585" r:id="rId2"/>
    <oleObject progId="Equation.3" shapeId="404941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x</dc:creator>
  <cp:keywords/>
  <dc:description/>
  <cp:lastModifiedBy>Jesus Lopez</cp:lastModifiedBy>
  <dcterms:created xsi:type="dcterms:W3CDTF">2008-05-18T03:34:35Z</dcterms:created>
  <dcterms:modified xsi:type="dcterms:W3CDTF">2014-05-12T16:44:14Z</dcterms:modified>
  <cp:category/>
  <cp:version/>
  <cp:contentType/>
  <cp:contentStatus/>
</cp:coreProperties>
</file>